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erechnung" sheetId="1" r:id="rId4"/>
  </sheets>
</workbook>
</file>

<file path=xl/sharedStrings.xml><?xml version="1.0" encoding="utf-8"?>
<sst xmlns="http://schemas.openxmlformats.org/spreadsheetml/2006/main" uniqueCount="34">
  <si>
    <t>Tabelle 1</t>
  </si>
  <si>
    <t xml:space="preserve">                 </t>
  </si>
  <si>
    <t>Sportzeiten - Planung und Analyse</t>
  </si>
  <si>
    <t xml:space="preserve">     Eingabe</t>
  </si>
  <si>
    <t>km/h</t>
  </si>
  <si>
    <t>Hm/h</t>
  </si>
  <si>
    <t>Tm/h</t>
  </si>
  <si>
    <t>Sportart</t>
  </si>
  <si>
    <t>Skitour</t>
  </si>
  <si>
    <t>Strecke.      Km</t>
  </si>
  <si>
    <t>km</t>
  </si>
  <si>
    <t>Hm</t>
  </si>
  <si>
    <t>m</t>
  </si>
  <si>
    <t>Tm</t>
  </si>
  <si>
    <t>Zeit</t>
  </si>
  <si>
    <t>min</t>
  </si>
  <si>
    <t xml:space="preserve">     Berechnung</t>
  </si>
  <si>
    <t>Zeit-Soll horz</t>
  </si>
  <si>
    <t>Zeit-Soll hoch</t>
  </si>
  <si>
    <t>Zeit-Soll runter</t>
  </si>
  <si>
    <t xml:space="preserve">     Ergebnis</t>
  </si>
  <si>
    <t>Zeit-Soll</t>
  </si>
  <si>
    <t>Ist</t>
  </si>
  <si>
    <t>Zeit-delta</t>
  </si>
  <si>
    <t>schlechter</t>
  </si>
  <si>
    <t>Prozent</t>
  </si>
  <si>
    <t>%</t>
  </si>
  <si>
    <t>besser</t>
  </si>
  <si>
    <t xml:space="preserve"> </t>
  </si>
  <si>
    <t xml:space="preserve">     Basiswerte</t>
  </si>
  <si>
    <t>Rennrad</t>
  </si>
  <si>
    <t>MTB</t>
  </si>
  <si>
    <t>Joggen</t>
  </si>
  <si>
    <t>Wandern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</si>
</sst>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6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b val="1"/>
      <sz val="10"/>
      <color indexed="12"/>
      <name val="Helvetica Neue"/>
    </font>
    <font>
      <b val="1"/>
      <sz val="10"/>
      <color indexed="13"/>
      <name val="Helvetica Neue"/>
    </font>
    <font>
      <sz val="10"/>
      <color indexed="9"/>
      <name val="Helvetica Neue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ck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ck">
        <color indexed="12"/>
      </right>
      <top style="thin">
        <color indexed="10"/>
      </top>
      <bottom style="thin">
        <color indexed="10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11"/>
      </left>
      <right style="thin">
        <color indexed="10"/>
      </right>
      <top style="thick">
        <color indexed="1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8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/>
    </xf>
    <xf numFmtId="49" fontId="3" fillId="2" borderId="2" applyNumberFormat="1" applyFont="1" applyFill="1" applyBorder="1" applyAlignment="1" applyProtection="0">
      <alignment vertical="top"/>
    </xf>
    <xf numFmtId="0" fontId="0" borderId="3" applyNumberFormat="0" applyFont="1" applyFill="0" applyBorder="1" applyAlignment="1" applyProtection="0">
      <alignment vertical="top" wrapText="1"/>
    </xf>
    <xf numFmtId="49" fontId="4" fillId="2" borderId="1" applyNumberFormat="1" applyFont="1" applyFill="1" applyBorder="1" applyAlignment="1" applyProtection="0">
      <alignment vertical="top" wrapText="1"/>
    </xf>
    <xf numFmtId="0" fontId="5" fillId="2" borderId="2" applyNumberFormat="0" applyFont="1" applyFill="1" applyBorder="1" applyAlignment="1" applyProtection="0">
      <alignment vertical="top" wrapText="1"/>
    </xf>
    <xf numFmtId="49" fontId="0" fillId="2" borderId="3" applyNumberFormat="1" applyFont="1" applyFill="1" applyBorder="1" applyAlignment="1" applyProtection="0">
      <alignment vertical="top" wrapText="1"/>
    </xf>
    <xf numFmtId="49" fontId="2" fillId="2" borderId="1" applyNumberFormat="1" applyFont="1" applyFill="1" applyBorder="1" applyAlignment="1" applyProtection="0">
      <alignment vertical="top" wrapText="1"/>
    </xf>
    <xf numFmtId="49" fontId="0" fillId="3" borderId="2" applyNumberFormat="1" applyFont="1" applyFill="1" applyBorder="1" applyAlignment="1" applyProtection="0">
      <alignment vertical="top" wrapText="1"/>
    </xf>
    <xf numFmtId="0" fontId="0" fillId="4" borderId="3" applyNumberFormat="1" applyFont="1" applyFill="1" applyBorder="1" applyAlignment="1" applyProtection="0">
      <alignment vertical="top" wrapText="1"/>
    </xf>
    <xf numFmtId="59" fontId="0" fillId="3" borderId="2" applyNumberFormat="1" applyFont="1" applyFill="1" applyBorder="1" applyAlignment="1" applyProtection="0">
      <alignment vertical="top" wrapText="1"/>
    </xf>
    <xf numFmtId="49" fontId="0" borderId="3" applyNumberFormat="1" applyFont="1" applyFill="0" applyBorder="1" applyAlignment="1" applyProtection="0">
      <alignment vertical="top" wrapText="1"/>
    </xf>
    <xf numFmtId="49" fontId="2" fillId="2" borderId="1" applyNumberFormat="1" applyFont="1" applyFill="1" applyBorder="1" applyAlignment="1" applyProtection="0">
      <alignment horizontal="right" vertical="top" wrapText="1"/>
    </xf>
    <xf numFmtId="1" fontId="0" fillId="3" borderId="2" applyNumberFormat="1" applyFont="1" applyFill="1" applyBorder="1" applyAlignment="1" applyProtection="0">
      <alignment vertical="top" wrapText="1"/>
    </xf>
    <xf numFmtId="1" fontId="0" fillId="2" borderId="2" applyNumberFormat="1" applyFont="1" applyFill="1" applyBorder="1" applyAlignment="1" applyProtection="0">
      <alignment vertical="top" wrapText="1"/>
    </xf>
    <xf numFmtId="0" fontId="0" fillId="2" borderId="3" applyNumberFormat="0" applyFont="1" applyFill="1" applyBorder="1" applyAlignment="1" applyProtection="0">
      <alignment vertical="top" wrapText="1"/>
    </xf>
    <xf numFmtId="1" fontId="0" fillId="4" borderId="2" applyNumberFormat="1" applyFont="1" applyFill="1" applyBorder="1" applyAlignment="1" applyProtection="0">
      <alignment vertical="top" wrapText="1"/>
    </xf>
    <xf numFmtId="0" fontId="0" fillId="2" borderId="4" applyNumberFormat="0" applyFont="1" applyFill="1" applyBorder="1" applyAlignment="1" applyProtection="0">
      <alignment vertical="top" wrapText="1"/>
    </xf>
    <xf numFmtId="0" fontId="0" fillId="2" borderId="5" applyNumberFormat="0" applyFont="1" applyFill="1" applyBorder="1" applyAlignment="1" applyProtection="0">
      <alignment vertical="top" wrapText="1"/>
    </xf>
    <xf numFmtId="49" fontId="2" fillId="2" borderId="6" applyNumberFormat="1" applyFont="1" applyFill="1" applyBorder="1" applyAlignment="1" applyProtection="0">
      <alignment vertical="top" wrapText="1"/>
    </xf>
    <xf numFmtId="1" fontId="2" fillId="4" borderId="7" applyNumberFormat="1" applyFont="1" applyFill="1" applyBorder="1" applyAlignment="1" applyProtection="0">
      <alignment vertical="top" wrapText="1"/>
    </xf>
    <xf numFmtId="49" fontId="0" fillId="5" borderId="8" applyNumberFormat="1" applyFont="1" applyFill="1" applyBorder="1" applyAlignment="1" applyProtection="0">
      <alignment vertical="top" wrapText="1"/>
    </xf>
    <xf numFmtId="49" fontId="0" borderId="9" applyNumberFormat="1" applyFont="1" applyFill="0" applyBorder="1" applyAlignment="1" applyProtection="0">
      <alignment horizontal="right" vertical="top" wrapText="1"/>
    </xf>
    <xf numFmtId="0" fontId="0" fillId="4" borderId="10" applyNumberFormat="1" applyFont="1" applyFill="1" applyBorder="1" applyAlignment="1" applyProtection="0">
      <alignment vertical="top" wrapText="1"/>
    </xf>
    <xf numFmtId="59" fontId="2" fillId="6" borderId="11" applyNumberFormat="1" applyFont="1" applyFill="1" applyBorder="1" applyAlignment="1" applyProtection="0">
      <alignment vertical="top" wrapText="1"/>
    </xf>
    <xf numFmtId="49" fontId="0" fillId="5" borderId="3" applyNumberFormat="1" applyFont="1" applyFill="1" applyBorder="1" applyAlignment="1" applyProtection="0">
      <alignment vertical="top" wrapText="1"/>
    </xf>
    <xf numFmtId="49" fontId="0" fillId="7" borderId="3" applyNumberFormat="1" applyFont="1" applyFill="1" applyBorder="1" applyAlignment="1" applyProtection="0">
      <alignment horizontal="right" vertical="top" wrapText="1"/>
    </xf>
    <xf numFmtId="0" fontId="0" borderId="12" applyNumberFormat="0" applyFont="1" applyFill="0" applyBorder="1" applyAlignment="1" applyProtection="0">
      <alignment vertical="top" wrapText="1"/>
    </xf>
    <xf numFmtId="59" fontId="2" fillId="6" borderId="2" applyNumberFormat="1" applyFont="1" applyFill="1" applyBorder="1" applyAlignment="1" applyProtection="0">
      <alignment vertical="top" wrapText="1"/>
    </xf>
    <xf numFmtId="49" fontId="0" fillId="8" borderId="3" applyNumberFormat="1" applyFont="1" applyFill="1" applyBorder="1" applyAlignment="1" applyProtection="0">
      <alignment horizontal="right" vertical="top" wrapText="1"/>
    </xf>
    <xf numFmtId="49" fontId="4" fillId="5" borderId="1" applyNumberFormat="1" applyFont="1" applyFill="1" applyBorder="1" applyAlignment="1" applyProtection="0">
      <alignment vertical="top" wrapText="1"/>
    </xf>
    <xf numFmtId="0" fontId="0" fillId="5" borderId="2" applyNumberFormat="0" applyFont="1" applyFill="1" applyBorder="1" applyAlignment="1" applyProtection="0">
      <alignment vertical="top" wrapText="1"/>
    </xf>
    <xf numFmtId="0" fontId="0" fillId="5" borderId="3" applyNumberFormat="0" applyFont="1" applyFill="1" applyBorder="1" applyAlignment="1" applyProtection="0">
      <alignment vertical="top" wrapText="1"/>
    </xf>
    <xf numFmtId="49" fontId="0" borderId="2" applyNumberFormat="1" applyFont="1" applyFill="0" applyBorder="1" applyAlignment="1" applyProtection="0">
      <alignment vertical="top" wrapText="1"/>
    </xf>
    <xf numFmtId="0" fontId="0" borderId="3" applyNumberFormat="1" applyFont="1" applyFill="0" applyBorder="1" applyAlignment="1" applyProtection="0">
      <alignment vertical="top" wrapText="1"/>
    </xf>
    <xf numFmtId="0" fontId="2" fillId="5" borderId="1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1">
    <dxf>
      <font>
        <color rgb="ff000000"/>
      </font>
      <fill>
        <patternFill patternType="solid">
          <fgColor indexed="17"/>
          <bgColor indexed="18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5d5d5"/>
      <rgbColor rgb="ffa5a5a5"/>
      <rgbColor rgb="ff3f3f3f"/>
      <rgbColor rgb="ffed220b"/>
      <rgbColor rgb="ff0075b9"/>
      <rgbColor rgb="fffff056"/>
      <rgbColor rgb="ff72fce9"/>
      <rgbColor rgb="fffefffe"/>
      <rgbColor rgb="00000000"/>
      <rgbColor rgb="e5afe489"/>
      <rgbColor rgb="ffff968c"/>
      <rgbColor rgb="ff60d8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</xdr:col>
      <xdr:colOff>756123</xdr:colOff>
      <xdr:row>1</xdr:row>
      <xdr:rowOff>8762</xdr:rowOff>
    </xdr:from>
    <xdr:to>
      <xdr:col>5</xdr:col>
      <xdr:colOff>381473</xdr:colOff>
      <xdr:row>9</xdr:row>
      <xdr:rowOff>1904</xdr:rowOff>
    </xdr:to>
    <xdr:sp>
      <xdr:nvSpPr>
        <xdr:cNvPr id="2" name="Rechteck"/>
        <xdr:cNvSpPr/>
      </xdr:nvSpPr>
      <xdr:spPr>
        <a:xfrm>
          <a:off x="1899123" y="359917"/>
          <a:ext cx="1339851" cy="2030223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B2:F22"/>
  <sheetViews>
    <sheetView workbookViewId="0" showGridLines="0" defaultGridColor="1">
      <pane topLeftCell="C1" xSplit="2" ySplit="0" activePane="topRight" state="frozen"/>
    </sheetView>
  </sheetViews>
  <sheetFormatPr defaultColWidth="16.3333" defaultRowHeight="19.9" customHeight="1" outlineLevelRow="0" outlineLevelCol="0"/>
  <cols>
    <col min="1" max="1" width="1.44531" style="1" customWidth="1"/>
    <col min="2" max="2" width="13.5" style="1" customWidth="1"/>
    <col min="3" max="3" width="11.4375" style="1" customWidth="1"/>
    <col min="4" max="5" width="5.5" style="1" customWidth="1"/>
    <col min="6" max="6" width="6.35156" style="1" customWidth="1"/>
    <col min="7" max="16384" width="16.3516" style="1" customWidth="1"/>
  </cols>
  <sheetData>
    <row r="1" ht="27.65" customHeight="1">
      <c r="B1" t="s" s="2">
        <v>0</v>
      </c>
      <c r="C1" s="2"/>
      <c r="D1" s="2"/>
      <c r="E1" s="2"/>
      <c r="F1" s="2"/>
    </row>
    <row r="2" ht="20.05" customHeight="1">
      <c r="B2" t="s" s="3">
        <v>1</v>
      </c>
      <c r="C2" t="s" s="4">
        <v>2</v>
      </c>
      <c r="D2" s="5"/>
      <c r="E2" s="5"/>
      <c r="F2" s="5"/>
    </row>
    <row r="3" ht="20.05" customHeight="1">
      <c r="B3" t="s" s="6">
        <v>3</v>
      </c>
      <c r="C3" s="7"/>
      <c r="D3" t="s" s="8">
        <v>4</v>
      </c>
      <c r="E3" t="s" s="8">
        <v>5</v>
      </c>
      <c r="F3" t="s" s="8">
        <v>6</v>
      </c>
    </row>
    <row r="4" ht="20.05" customHeight="1">
      <c r="B4" t="s" s="9">
        <v>7</v>
      </c>
      <c r="C4" t="s" s="10">
        <v>8</v>
      </c>
      <c r="D4" s="11">
        <f>IF(C4="Rennrad",D18,IF(C4="MTB",D19,IF(C4="Joggen",D20,IF(C4="Skitour",D21,IF(C4="Wandern",D22,"kein Wert")))))</f>
        <v>7</v>
      </c>
      <c r="E4" s="11">
        <f>IF(C4="Rennrad",E18,IF(C4="MTB",E19,IF(C4="Joggen",E20,IF(C4="Skitour",E21,IF(C4="Wandern",E22,"kein Wert")))))</f>
        <v>700</v>
      </c>
      <c r="F4" s="11">
        <f>IF(C4="Rennrad",F18,IF(C4="MTB",F19,IF(C4="Joggen",F20,IF(C4="Skitour",F21,IF(C4="Wandern",F22,"kein Wert")))))</f>
        <v>1500</v>
      </c>
    </row>
    <row r="5" ht="20.05" customHeight="1">
      <c r="B5" t="s" s="9">
        <v>9</v>
      </c>
      <c r="C5" s="12">
        <v>8</v>
      </c>
      <c r="D5" t="s" s="13">
        <v>10</v>
      </c>
      <c r="E5" s="5"/>
      <c r="F5" s="5"/>
    </row>
    <row r="6" ht="20.05" customHeight="1">
      <c r="B6" t="s" s="14">
        <v>11</v>
      </c>
      <c r="C6" s="15">
        <v>1000</v>
      </c>
      <c r="D6" t="s" s="13">
        <v>12</v>
      </c>
      <c r="E6" s="5"/>
      <c r="F6" s="5"/>
    </row>
    <row r="7" ht="20.05" customHeight="1">
      <c r="B7" t="s" s="14">
        <v>13</v>
      </c>
      <c r="C7" s="15">
        <v>0</v>
      </c>
      <c r="D7" t="s" s="13">
        <v>12</v>
      </c>
      <c r="E7" s="5"/>
      <c r="F7" s="5"/>
    </row>
    <row r="8" ht="20.05" customHeight="1">
      <c r="B8" t="s" s="14">
        <v>14</v>
      </c>
      <c r="C8" s="15">
        <v>145</v>
      </c>
      <c r="D8" t="s" s="13">
        <v>15</v>
      </c>
      <c r="E8" s="5"/>
      <c r="F8" s="5"/>
    </row>
    <row r="9" ht="20.05" customHeight="1">
      <c r="B9" t="s" s="6">
        <v>16</v>
      </c>
      <c r="C9" s="16"/>
      <c r="D9" s="17"/>
      <c r="E9" s="17"/>
      <c r="F9" s="17"/>
    </row>
    <row r="10" ht="20.05" customHeight="1">
      <c r="B10" t="s" s="9">
        <v>17</v>
      </c>
      <c r="C10" s="18">
        <f>C5/D4*60</f>
        <v>68.5714285714286</v>
      </c>
      <c r="D10" t="s" s="13">
        <v>15</v>
      </c>
      <c r="E10" s="5"/>
      <c r="F10" s="5"/>
    </row>
    <row r="11" ht="20.05" customHeight="1">
      <c r="B11" t="s" s="9">
        <v>18</v>
      </c>
      <c r="C11" s="18">
        <f>(C6/E4)*60</f>
        <v>85.71428571428569</v>
      </c>
      <c r="D11" t="s" s="13">
        <v>15</v>
      </c>
      <c r="E11" s="5"/>
      <c r="F11" s="5"/>
    </row>
    <row r="12" ht="20.05" customHeight="1">
      <c r="B12" t="s" s="9">
        <v>19</v>
      </c>
      <c r="C12" s="18">
        <f>IF(C4="Wandern",-(C7/F4)*60*(1-F4/E4/10),-(C7/F4)*60*(1-F4/E4/10))</f>
        <v>0</v>
      </c>
      <c r="D12" t="s" s="13">
        <v>15</v>
      </c>
      <c r="E12" s="5"/>
      <c r="F12" s="5"/>
    </row>
    <row r="13" ht="21.35" customHeight="1">
      <c r="B13" t="s" s="6">
        <v>20</v>
      </c>
      <c r="C13" s="19"/>
      <c r="D13" s="17"/>
      <c r="E13" s="17"/>
      <c r="F13" s="20"/>
    </row>
    <row r="14" ht="22.7" customHeight="1">
      <c r="B14" t="s" s="21">
        <v>21</v>
      </c>
      <c r="C14" s="22">
        <f>C12+C11+C10</f>
        <v>154.285714285714</v>
      </c>
      <c r="D14" t="s" s="23">
        <v>15</v>
      </c>
      <c r="E14" t="s" s="24">
        <v>22</v>
      </c>
      <c r="F14" s="25">
        <f>C8</f>
        <v>145</v>
      </c>
    </row>
    <row r="15" ht="21.35" customHeight="1">
      <c r="B15" t="s" s="9">
        <v>23</v>
      </c>
      <c r="C15" s="26">
        <f>C8-C14</f>
        <v>-9.285714285714</v>
      </c>
      <c r="D15" t="s" s="27">
        <v>15</v>
      </c>
      <c r="E15" t="s" s="28">
        <v>24</v>
      </c>
      <c r="F15" s="29"/>
    </row>
    <row r="16" ht="20.05" customHeight="1">
      <c r="B16" t="s" s="9">
        <v>25</v>
      </c>
      <c r="C16" s="30">
        <f>C8/C14*100-100</f>
        <v>-6.01851851851834</v>
      </c>
      <c r="D16" t="s" s="27">
        <v>26</v>
      </c>
      <c r="E16" t="s" s="31">
        <v>27</v>
      </c>
      <c r="F16" s="5"/>
    </row>
    <row r="17" ht="20.05" customHeight="1">
      <c r="B17" t="s" s="32">
        <v>28</v>
      </c>
      <c r="C17" s="33"/>
      <c r="D17" s="34"/>
      <c r="E17" s="34"/>
      <c r="F17" s="34"/>
    </row>
    <row r="18" ht="20.05" customHeight="1">
      <c r="B18" t="s" s="32">
        <v>29</v>
      </c>
      <c r="C18" t="s" s="35">
        <v>30</v>
      </c>
      <c r="D18" s="36">
        <v>30</v>
      </c>
      <c r="E18" s="36">
        <v>1000</v>
      </c>
      <c r="F18" s="36">
        <v>2000</v>
      </c>
    </row>
    <row r="19" ht="20.05" customHeight="1">
      <c r="B19" s="37"/>
      <c r="C19" t="s" s="35">
        <v>31</v>
      </c>
      <c r="D19" s="36">
        <v>15</v>
      </c>
      <c r="E19" s="36">
        <v>500</v>
      </c>
      <c r="F19" s="36">
        <v>1000</v>
      </c>
    </row>
    <row r="20" ht="20.05" customHeight="1">
      <c r="B20" s="37"/>
      <c r="C20" t="s" s="35">
        <v>32</v>
      </c>
      <c r="D20" s="36">
        <v>10</v>
      </c>
      <c r="E20" s="36">
        <v>800</v>
      </c>
      <c r="F20" s="36">
        <v>800</v>
      </c>
    </row>
    <row r="21" ht="20.05" customHeight="1">
      <c r="B21" s="37"/>
      <c r="C21" t="s" s="35">
        <v>8</v>
      </c>
      <c r="D21" s="36">
        <v>7</v>
      </c>
      <c r="E21" s="36">
        <v>700</v>
      </c>
      <c r="F21" s="36">
        <v>1500</v>
      </c>
    </row>
    <row r="22" ht="20.05" customHeight="1">
      <c r="B22" s="37"/>
      <c r="C22" t="s" s="35">
        <v>33</v>
      </c>
      <c r="D22" s="36">
        <v>6</v>
      </c>
      <c r="E22" s="36">
        <v>600</v>
      </c>
      <c r="F22" s="36">
        <v>800</v>
      </c>
    </row>
  </sheetData>
  <mergeCells count="7">
    <mergeCell ref="B1:F1"/>
    <mergeCell ref="E16:F16"/>
    <mergeCell ref="E15:F15"/>
    <mergeCell ref="E17:F17"/>
    <mergeCell ref="C2:F2"/>
    <mergeCell ref="E5:F8"/>
    <mergeCell ref="E10:F12"/>
  </mergeCells>
  <dataValidations count="1">
    <dataValidation type="list" allowBlank="1" showInputMessage="1" showErrorMessage="1" sqref="C4">
      <formula1>"Rennrad,MTB,Joggen,Skitour,Wandern"</formula1>
    </dataValidation>
  </dataValidation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